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codeName="ThisWorkbook" autoCompressPictures="0"/>
  <bookViews>
    <workbookView xWindow="0" yWindow="-460" windowWidth="27320" windowHeight="15360" tabRatio="674"/>
  </bookViews>
  <sheets>
    <sheet name="Facts" sheetId="1" r:id="rId1"/>
    <sheet name="Payroll Register" sheetId="39" r:id="rId2"/>
    <sheet name="Payroll Entries" sheetId="40" r:id="rId3"/>
    <sheet name="McDonald's Corporation" sheetId="42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39" l="1"/>
  <c r="B11" i="39"/>
  <c r="B10" i="39"/>
  <c r="B7" i="39"/>
  <c r="D17" i="42"/>
  <c r="D27" i="42"/>
  <c r="D28" i="42"/>
  <c r="D29" i="42"/>
  <c r="D30" i="42"/>
  <c r="D21" i="42"/>
  <c r="D23" i="42"/>
  <c r="D22" i="42"/>
  <c r="B14" i="39"/>
  <c r="C14" i="39"/>
  <c r="D14" i="39"/>
  <c r="E14" i="39"/>
  <c r="F14" i="39"/>
  <c r="G14" i="39"/>
  <c r="H14" i="39"/>
</calcChain>
</file>

<file path=xl/comments1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color indexed="81"/>
            <rFont val="Myriad Web Pro"/>
          </rPr>
          <t>I-12.04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color indexed="81"/>
            <rFont val="Arial"/>
            <family val="2"/>
          </rPr>
          <t>I-12.04(b)</t>
        </r>
      </text>
    </comment>
  </commentList>
</comments>
</file>

<file path=xl/sharedStrings.xml><?xml version="1.0" encoding="utf-8"?>
<sst xmlns="http://schemas.openxmlformats.org/spreadsheetml/2006/main" count="82" uniqueCount="70">
  <si>
    <t>Carballo, P</t>
  </si>
  <si>
    <t>Breschi, K</t>
  </si>
  <si>
    <t>Dangelo, J</t>
  </si>
  <si>
    <t>Goseco, M</t>
  </si>
  <si>
    <t>Skolnick, J</t>
  </si>
  <si>
    <t>Williams, R</t>
  </si>
  <si>
    <t>Wong, O</t>
  </si>
  <si>
    <t>Hours Worked</t>
  </si>
  <si>
    <t>SFCC's payroll is subject to federal (0.5%) and state (1.5%) unemployment taxes on each employee's gross pay, up to $8,000 per year.  All employees had earned in excess of $8,000 in the months leading up to October, with the exception of Karen Breschi.  Karen was first employed during the month of October.</t>
  </si>
  <si>
    <t>n/a</t>
  </si>
  <si>
    <t>$3,000 per month</t>
  </si>
  <si>
    <t>Pay Rate</t>
  </si>
  <si>
    <t>$12 per hour</t>
  </si>
  <si>
    <t>$14 per hour</t>
  </si>
  <si>
    <t>$16 per hour</t>
  </si>
  <si>
    <t>$9 per hour</t>
  </si>
  <si>
    <t>Gaines, T</t>
  </si>
  <si>
    <t>$4,500 per month</t>
  </si>
  <si>
    <t>SFCC provides employees with a group health care plan; however, the cost is fully paid by employees.  The rate is $250 per month, per employee.</t>
    <phoneticPr fontId="2" type="noConversion"/>
  </si>
  <si>
    <t>SFCC is in a state without an income tax.  Employees' federal income tax withholdings depend on various factors, and the amounts are as indicated in the above table.</t>
  </si>
  <si>
    <t>No employees worked overtime, with the exception of  Oscar Wong, who worked 15 hours of overtime.  Overtime is paid at 150% of the normal hourly rate.</t>
  </si>
  <si>
    <t xml:space="preserve">Federal Income
Tax Withheld </t>
  </si>
  <si>
    <t>$10,100 per month</t>
  </si>
  <si>
    <r>
      <t xml:space="preserve">Gross </t>
    </r>
    <r>
      <rPr>
        <u/>
        <sz val="10"/>
        <rFont val="Myriad Web Pro"/>
      </rPr>
      <t>Earnings</t>
    </r>
  </si>
  <si>
    <r>
      <t xml:space="preserve">Medicare/
</t>
    </r>
    <r>
      <rPr>
        <u/>
        <sz val="10"/>
        <rFont val="Myriad Web Pro"/>
      </rPr>
      <t>Medicaid</t>
    </r>
  </si>
  <si>
    <r>
      <t>Charitable</t>
    </r>
    <r>
      <rPr>
        <sz val="10"/>
        <rFont val="Myriad Web Pro"/>
      </rPr>
      <t xml:space="preserve"> </t>
    </r>
  </si>
  <si>
    <r>
      <t xml:space="preserve">Health </t>
    </r>
    <r>
      <rPr>
        <u/>
        <sz val="10"/>
        <rFont val="Myriad Web Pro"/>
      </rPr>
      <t>Insurance</t>
    </r>
  </si>
  <si>
    <t>Williams, R</t>
    <phoneticPr fontId="2" type="noConversion"/>
  </si>
  <si>
    <t>GENERAL JOURNAL  </t>
    <phoneticPr fontId="2" type="noConversion"/>
  </si>
  <si>
    <t>Assume that gross pay is subject to social security taxes at a 6.5% rate, on an annual base of $100,000.  Assume that Medicare/Medicaid taxes are 1.5% of gross earnings.  These taxes are matched by the employer.  Only Marcia Goseco had earned more than $90,000 during the months leading up to October.  She had earned $90,900 during that time period.</t>
  </si>
  <si>
    <t>SFCC contributes 5% of gross pay to an employee retirement program.  Employees do not contribute to this plan.</t>
  </si>
  <si>
    <t>Deductions</t>
  </si>
  <si>
    <t>Totals</t>
  </si>
  <si>
    <t xml:space="preserve">To record payroll </t>
  </si>
  <si>
    <t>Date</t>
  </si>
  <si>
    <t>Accounts</t>
  </si>
  <si>
    <t>Debit</t>
  </si>
  <si>
    <t>Credit</t>
  </si>
  <si>
    <t>(a)</t>
  </si>
  <si>
    <t>(b)</t>
  </si>
  <si>
    <t>To record employer portion of payroll taxes and benefits</t>
  </si>
  <si>
    <t xml:space="preserve"> (a)</t>
  </si>
  <si>
    <t>Complete the payroll schedule on the accompanying blank worksheet.</t>
  </si>
  <si>
    <t>SFCC Corporation has 8 employees.  Information about the October payroll follows:</t>
  </si>
  <si>
    <t>Prepare journal entries for SFCC's payroll and the related payroll expenses.</t>
  </si>
  <si>
    <t>SFCC has 100% participation in a $10 per month employee charitable contribution program.  These contributions are withheld from monthly pay.</t>
  </si>
  <si>
    <t>SFCC pays for workers' compensation insurance at a 2% of gross pay rate.  None of this cost is paid by the employee.</t>
  </si>
  <si>
    <r>
      <t xml:space="preserve">Federal </t>
    </r>
    <r>
      <rPr>
        <u/>
        <sz val="10"/>
        <rFont val="Myriad Web Pro"/>
      </rPr>
      <t>Income Tax</t>
    </r>
    <phoneticPr fontId="2" type="noConversion"/>
  </si>
  <si>
    <r>
      <t xml:space="preserve">Social </t>
    </r>
    <r>
      <rPr>
        <u/>
        <sz val="10"/>
        <rFont val="Myriad Web Pro"/>
      </rPr>
      <t>Security Tax</t>
    </r>
    <phoneticPr fontId="2" type="noConversion"/>
  </si>
  <si>
    <t>Net Earnings</t>
    <phoneticPr fontId="2" type="noConversion"/>
  </si>
  <si>
    <t>Additional information is as follows:</t>
  </si>
  <si>
    <t>Name</t>
  </si>
  <si>
    <t>Complete the following:</t>
  </si>
  <si>
    <t>Revenues from franchised restaurants</t>
  </si>
  <si>
    <t>2012</t>
  </si>
  <si>
    <t>2011</t>
  </si>
  <si>
    <t>Payroll and Employee benefits</t>
  </si>
  <si>
    <t>What % is the Payroll &amp; benefits of Revenue</t>
  </si>
  <si>
    <t>Net Income</t>
  </si>
  <si>
    <t>2013</t>
  </si>
  <si>
    <t>Fast food restaurants have been under pressure to increase pay to over $10/hour. What would be the impact on raising Payroll and benefit cost 25%?</t>
  </si>
  <si>
    <t>Increase in Payroll &amp; Benefits</t>
  </si>
  <si>
    <t>Adjusted Net income</t>
  </si>
  <si>
    <t>What would the Company need to charge for a $3.00 burger to cover the cost of the payroll increase?</t>
  </si>
  <si>
    <t>Sales Price of a Burger</t>
  </si>
  <si>
    <t>Payroll &amp; Benefits per burger using the % computed above</t>
  </si>
  <si>
    <t>% Decrease in net income</t>
  </si>
  <si>
    <t>Price of a burger less payroll cost</t>
  </si>
  <si>
    <t>Payroll &amp; Benefits per burger increased by 25%</t>
  </si>
  <si>
    <t>Increased Sales Price of Burger (add last 2 lines)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</si>
</sst>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dd\-mmm\-yy;@"/>
    <numFmt numFmtId="168" formatCode="_(* #,##0.0_);_(* \(#,##0.0\);_(* &quot;-&quot;??_);_(@_)"/>
  </numFmts>
  <fonts count="36" x14ac:knownFonts="1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8"/>
      <color indexed="81"/>
      <name val="Tahoma"/>
    </font>
    <font>
      <b/>
      <sz val="20"/>
      <color indexed="81"/>
      <name val="Arial"/>
      <family val="2"/>
    </font>
    <font>
      <sz val="10"/>
      <name val="Myriad Web Pro"/>
    </font>
    <font>
      <sz val="10"/>
      <color indexed="12"/>
      <name val="Myriad Web Pro"/>
    </font>
    <font>
      <b/>
      <sz val="10"/>
      <color indexed="12"/>
      <name val="Myriad Web Pro"/>
    </font>
    <font>
      <b/>
      <sz val="20"/>
      <color indexed="81"/>
      <name val="Myriad Web Pro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</font>
    <font>
      <b/>
      <sz val="10"/>
      <color indexed="9"/>
      <name val="Myriad Web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</font>
    <font>
      <sz val="10"/>
      <name val="Myriad Pro"/>
    </font>
    <font>
      <i/>
      <sz val="10"/>
      <name val="Myriad Web Pro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Myriad Web Pro"/>
    </font>
    <font>
      <u/>
      <sz val="10"/>
      <color theme="10"/>
      <name val="Arial"/>
    </font>
    <font>
      <u/>
      <sz val="10"/>
      <color theme="11"/>
      <name val="Arial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0" applyNumberFormat="0" applyBorder="0" applyAlignment="0"/>
    <xf numFmtId="0" fontId="6" fillId="21" borderId="0"/>
    <xf numFmtId="0" fontId="14" fillId="21" borderId="0">
      <alignment horizontal="center" vertical="center"/>
    </xf>
    <xf numFmtId="0" fontId="15" fillId="22" borderId="1" applyNumberFormat="0" applyAlignment="0" applyProtection="0"/>
    <xf numFmtId="0" fontId="16" fillId="23" borderId="2" applyNumberFormat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" fontId="6" fillId="24" borderId="3">
      <alignment horizontal="right" vertical="center" wrapText="1"/>
    </xf>
    <xf numFmtId="0" fontId="18" fillId="24" borderId="4">
      <alignment horizontal="left" vertical="center" wrapText="1"/>
    </xf>
    <xf numFmtId="0" fontId="18" fillId="24" borderId="0">
      <alignment horizontal="left" vertical="center" wrapText="1" indent="1"/>
    </xf>
    <xf numFmtId="3" fontId="19" fillId="24" borderId="5" applyNumberFormat="0" applyFont="0" applyAlignment="0">
      <alignment horizontal="center" vertical="center" wrapText="1"/>
    </xf>
    <xf numFmtId="16" fontId="6" fillId="24" borderId="0">
      <alignment horizontal="center" vertical="center" wrapText="1"/>
    </xf>
    <xf numFmtId="0" fontId="20" fillId="24" borderId="6">
      <alignment horizontal="justify" vertical="center" wrapText="1"/>
    </xf>
    <xf numFmtId="0" fontId="3" fillId="25" borderId="0" applyFont="0" applyAlignment="0">
      <alignment horizontal="center" vertical="center" wrapText="1"/>
    </xf>
    <xf numFmtId="0" fontId="14" fillId="25" borderId="5" applyAlignment="0">
      <alignment horizontal="center" vertical="center" wrapText="1"/>
    </xf>
    <xf numFmtId="0" fontId="21" fillId="4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167" fontId="26" fillId="26" borderId="10" applyNumberFormat="0" applyFont="0" applyFill="0" applyAlignment="0">
      <alignment horizontal="left" vertical="center" wrapText="1"/>
    </xf>
    <xf numFmtId="167" fontId="6" fillId="0" borderId="10" applyNumberFormat="0" applyFont="0" applyFill="0" applyAlignment="0">
      <alignment horizontal="center" vertical="center" wrapText="1"/>
    </xf>
    <xf numFmtId="167" fontId="6" fillId="27" borderId="11" applyNumberFormat="0" applyBorder="0" applyAlignment="0">
      <alignment horizontal="left" vertical="center" wrapText="1"/>
    </xf>
    <xf numFmtId="0" fontId="14" fillId="28" borderId="12" applyAlignment="0">
      <alignment vertical="center"/>
    </xf>
    <xf numFmtId="0" fontId="1" fillId="28" borderId="0">
      <alignment vertical="center"/>
    </xf>
    <xf numFmtId="167" fontId="6" fillId="26" borderId="13" applyNumberFormat="0" applyBorder="0" applyAlignment="0">
      <alignment horizontal="left" vertical="center" wrapText="1"/>
    </xf>
    <xf numFmtId="0" fontId="27" fillId="0" borderId="14" applyNumberFormat="0" applyFill="0" applyAlignment="0" applyProtection="0"/>
    <xf numFmtId="0" fontId="28" fillId="29" borderId="0" applyNumberFormat="0" applyBorder="0" applyAlignment="0" applyProtection="0"/>
    <xf numFmtId="0" fontId="1" fillId="30" borderId="15" applyNumberFormat="0" applyFont="0" applyAlignment="0" applyProtection="0"/>
    <xf numFmtId="0" fontId="29" fillId="22" borderId="16" applyNumberFormat="0" applyAlignment="0" applyProtection="0"/>
    <xf numFmtId="9" fontId="1" fillId="0" borderId="0" applyFont="0" applyFill="0" applyBorder="0" applyAlignment="0" applyProtection="0"/>
    <xf numFmtId="0" fontId="6" fillId="24" borderId="0" applyFill="0">
      <alignment horizontal="justify" vertical="top" wrapText="1"/>
    </xf>
    <xf numFmtId="0" fontId="18" fillId="0" borderId="0">
      <alignment horizontal="justify" vertical="top" wrapText="1"/>
    </xf>
    <xf numFmtId="0" fontId="26" fillId="0" borderId="0">
      <alignment horizontal="left" vertical="center" wrapText="1"/>
    </xf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6" fillId="31" borderId="0" applyNumberFormat="0" applyAlignment="0">
      <alignment vertical="center"/>
    </xf>
    <xf numFmtId="0" fontId="14" fillId="32" borderId="0" applyNumberFormat="0" applyAlignment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6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 vertical="top" wrapText="1"/>
    </xf>
    <xf numFmtId="164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59" applyFill="1">
      <alignment horizontal="justify" vertical="top" wrapText="1"/>
    </xf>
    <xf numFmtId="0" fontId="14" fillId="28" borderId="0" xfId="0" applyFont="1" applyFill="1" applyBorder="1" applyAlignment="1">
      <alignment horizontal="center" wrapText="1"/>
    </xf>
    <xf numFmtId="0" fontId="6" fillId="28" borderId="0" xfId="0" applyFont="1" applyFill="1" applyAlignment="1">
      <alignment horizontal="left" vertical="top" wrapText="1"/>
    </xf>
    <xf numFmtId="0" fontId="6" fillId="28" borderId="0" xfId="0" applyFont="1" applyFill="1" applyAlignment="1">
      <alignment horizontal="center" vertical="top" wrapText="1"/>
    </xf>
    <xf numFmtId="164" fontId="6" fillId="28" borderId="0" xfId="0" applyNumberFormat="1" applyFont="1" applyFill="1" applyAlignment="1">
      <alignment horizontal="center" vertical="top" wrapText="1"/>
    </xf>
    <xf numFmtId="0" fontId="6" fillId="26" borderId="0" xfId="0" applyFont="1" applyFill="1" applyAlignment="1">
      <alignment horizontal="left" vertical="top" wrapText="1"/>
    </xf>
    <xf numFmtId="0" fontId="6" fillId="26" borderId="0" xfId="0" applyFont="1" applyFill="1" applyAlignment="1">
      <alignment horizontal="center" vertical="top" wrapText="1"/>
    </xf>
    <xf numFmtId="164" fontId="6" fillId="26" borderId="0" xfId="0" applyNumberFormat="1" applyFont="1" applyFill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33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165" fontId="18" fillId="0" borderId="0" xfId="0" applyNumberFormat="1" applyFont="1"/>
    <xf numFmtId="166" fontId="18" fillId="0" borderId="0" xfId="0" applyNumberFormat="1" applyFont="1"/>
    <xf numFmtId="0" fontId="18" fillId="0" borderId="0" xfId="0" applyFont="1"/>
    <xf numFmtId="0" fontId="14" fillId="25" borderId="18" xfId="41" applyBorder="1" applyAlignment="1">
      <alignment horizontal="center" vertical="center" wrapText="1"/>
    </xf>
    <xf numFmtId="0" fontId="14" fillId="25" borderId="18" xfId="41" applyBorder="1" applyAlignment="1">
      <alignment vertical="center" wrapText="1"/>
    </xf>
    <xf numFmtId="0" fontId="6" fillId="25" borderId="19" xfId="40" applyFont="1" applyBorder="1" applyAlignment="1"/>
    <xf numFmtId="0" fontId="6" fillId="25" borderId="20" xfId="40" applyFont="1" applyBorder="1" applyAlignment="1"/>
    <xf numFmtId="0" fontId="6" fillId="25" borderId="21" xfId="40" applyFont="1" applyBorder="1" applyAlignment="1"/>
    <xf numFmtId="16" fontId="6" fillId="0" borderId="5" xfId="37" applyNumberFormat="1" applyFont="1" applyFill="1" applyBorder="1">
      <alignment horizontal="center" vertical="center" wrapText="1"/>
    </xf>
    <xf numFmtId="0" fontId="18" fillId="0" borderId="5" xfId="37" applyNumberFormat="1" applyFont="1" applyFill="1" applyBorder="1" applyAlignment="1">
      <alignment horizontal="left" vertical="center" wrapText="1"/>
    </xf>
    <xf numFmtId="0" fontId="7" fillId="0" borderId="5" xfId="37" applyNumberFormat="1" applyFont="1" applyFill="1" applyBorder="1" applyAlignment="1">
      <alignment vertical="center" wrapText="1"/>
    </xf>
    <xf numFmtId="0" fontId="18" fillId="0" borderId="5" xfId="37" applyNumberFormat="1" applyFont="1" applyFill="1" applyBorder="1" applyAlignment="1">
      <alignment horizontal="left" vertical="center" wrapText="1" indent="1"/>
    </xf>
    <xf numFmtId="0" fontId="8" fillId="0" borderId="5" xfId="37" applyNumberFormat="1" applyFont="1" applyFill="1" applyBorder="1" applyAlignment="1">
      <alignment vertical="center" wrapText="1"/>
    </xf>
    <xf numFmtId="0" fontId="20" fillId="0" borderId="5" xfId="37" applyNumberFormat="1" applyFont="1" applyFill="1" applyBorder="1" applyAlignment="1">
      <alignment horizontal="justify" vertical="center" wrapText="1"/>
    </xf>
    <xf numFmtId="0" fontId="20" fillId="0" borderId="5" xfId="37" applyNumberFormat="1" applyFont="1" applyFill="1" applyBorder="1" applyAlignment="1">
      <alignment vertical="center" wrapText="1"/>
    </xf>
    <xf numFmtId="0" fontId="6" fillId="0" borderId="5" xfId="37" applyNumberFormat="1" applyFont="1" applyFill="1" applyBorder="1" applyAlignment="1">
      <alignment vertical="center" wrapText="1"/>
    </xf>
    <xf numFmtId="4" fontId="6" fillId="0" borderId="5" xfId="37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33" borderId="0" xfId="0" applyFill="1"/>
    <xf numFmtId="49" fontId="0" fillId="33" borderId="22" xfId="0" applyNumberFormat="1" applyFill="1" applyBorder="1" applyAlignment="1">
      <alignment horizontal="center"/>
    </xf>
    <xf numFmtId="0" fontId="0" fillId="33" borderId="23" xfId="0" applyFill="1" applyBorder="1"/>
    <xf numFmtId="0" fontId="0" fillId="33" borderId="0" xfId="0" applyFill="1" applyBorder="1"/>
    <xf numFmtId="0" fontId="0" fillId="34" borderId="0" xfId="0" applyFill="1"/>
    <xf numFmtId="49" fontId="0" fillId="0" borderId="22" xfId="0" applyNumberFormat="1" applyFill="1" applyBorder="1" applyAlignment="1">
      <alignment horizontal="center"/>
    </xf>
    <xf numFmtId="0" fontId="0" fillId="0" borderId="0" xfId="0" applyFill="1" applyBorder="1"/>
    <xf numFmtId="0" fontId="0" fillId="33" borderId="23" xfId="0" applyFill="1" applyBorder="1" applyAlignment="1"/>
    <xf numFmtId="166" fontId="0" fillId="0" borderId="23" xfId="31" applyFont="1" applyFill="1" applyBorder="1"/>
    <xf numFmtId="168" fontId="0" fillId="0" borderId="23" xfId="31" applyNumberFormat="1" applyFont="1" applyFill="1" applyBorder="1"/>
    <xf numFmtId="10" fontId="0" fillId="0" borderId="23" xfId="58" applyNumberFormat="1" applyFont="1" applyFill="1" applyBorder="1"/>
    <xf numFmtId="165" fontId="0" fillId="33" borderId="23" xfId="32" applyFont="1" applyFill="1" applyBorder="1"/>
    <xf numFmtId="165" fontId="0" fillId="0" borderId="23" xfId="32" applyFont="1" applyFill="1" applyBorder="1"/>
    <xf numFmtId="166" fontId="0" fillId="0" borderId="23" xfId="0" applyNumberFormat="1" applyFill="1" applyBorder="1"/>
    <xf numFmtId="0" fontId="6" fillId="0" borderId="0" xfId="59" applyFill="1">
      <alignment horizontal="justify" vertical="top" wrapText="1"/>
    </xf>
    <xf numFmtId="0" fontId="6" fillId="0" borderId="0" xfId="59" applyFont="1" applyFill="1">
      <alignment horizontal="justify" vertical="top" wrapText="1"/>
    </xf>
    <xf numFmtId="0" fontId="6" fillId="0" borderId="22" xfId="0" applyFont="1" applyBorder="1" applyAlignment="1">
      <alignment horizontal="center" vertical="top" wrapText="1"/>
    </xf>
    <xf numFmtId="0" fontId="14" fillId="25" borderId="5" xfId="41" applyBorder="1" applyAlignment="1">
      <alignment vertical="center"/>
    </xf>
    <xf numFmtId="0" fontId="0" fillId="34" borderId="0" xfId="0" applyFill="1" applyAlignment="1">
      <alignment horizontal="left" vertical="center" wrapText="1"/>
    </xf>
    <xf numFmtId="0" fontId="0" fillId="34" borderId="0" xfId="0" applyFill="1" applyBorder="1" applyAlignment="1">
      <alignment horizontal="left" vertical="center"/>
    </xf>
    <xf numFmtId="3" fontId="6" fillId="0" borderId="0" xfId="0" applyNumberFormat="1" applyFont="1" applyBorder="1" applyAlignment="1">
      <alignment horizontal="center" wrapText="1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body" xfId="26"/>
    <cellStyle name="bsfoot" xfId="27"/>
    <cellStyle name="bshead" xfId="28"/>
    <cellStyle name="Calculation" xfId="29" builtinId="22" customBuiltin="1"/>
    <cellStyle name="Check Cell" xfId="30" builtinId="23" customBuiltin="1"/>
    <cellStyle name="Comma" xfId="31" builtinId="3"/>
    <cellStyle name="Currency" xfId="32" builtinId="4"/>
    <cellStyle name="Explanatory Text" xfId="33" builtinId="53" customBuilti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GenJour#" xfId="34"/>
    <cellStyle name="GenJour1" xfId="35"/>
    <cellStyle name="GenJour2" xfId="36"/>
    <cellStyle name="GenJourBody" xfId="37"/>
    <cellStyle name="GenJourDate" xfId="38"/>
    <cellStyle name="GenJourDes" xfId="39"/>
    <cellStyle name="GenJourFoot" xfId="40"/>
    <cellStyle name="GenJourHead" xfId="41"/>
    <cellStyle name="Good" xfId="42" builtinId="26" customBuiltin="1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Input" xfId="47" builtinId="20" customBuiltin="1"/>
    <cellStyle name="LedgBody" xfId="48"/>
    <cellStyle name="ledgerwkbk" xfId="49"/>
    <cellStyle name="LedgGreen" xfId="50"/>
    <cellStyle name="LedgHead" xfId="51"/>
    <cellStyle name="LedgSide" xfId="52"/>
    <cellStyle name="LedgYellow" xfId="53"/>
    <cellStyle name="Linked Cell" xfId="54" builtinId="24" customBuiltin="1"/>
    <cellStyle name="Neutral" xfId="55" builtinId="28" customBuiltin="1"/>
    <cellStyle name="Normal" xfId="0" builtinId="0"/>
    <cellStyle name="Note" xfId="56" builtinId="10" customBuiltin="1"/>
    <cellStyle name="Output" xfId="57" builtinId="21" customBuiltin="1"/>
    <cellStyle name="Percent" xfId="58" builtinId="5"/>
    <cellStyle name="POA" xfId="59"/>
    <cellStyle name="POAanswer" xfId="60"/>
    <cellStyle name="POAhead" xfId="61"/>
    <cellStyle name="Title" xfId="62" builtinId="15" customBuiltin="1"/>
    <cellStyle name="Total" xfId="63" builtinId="25" customBuiltin="1"/>
    <cellStyle name="trialbody" xfId="64"/>
    <cellStyle name="trialhead" xfId="65"/>
    <cellStyle name="Warning Text" xfId="6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6C602B"/>
      <rgbColor rgb="00CC99FF"/>
      <rgbColor rgb="00AD4929"/>
      <rgbColor rgb="003366FF"/>
      <rgbColor rgb="0033CCCC"/>
      <rgbColor rgb="0099CC00"/>
      <rgbColor rgb="00FCF0E7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333376</xdr:colOff>
      <xdr:row>0</xdr:row>
      <xdr:rowOff>0</xdr:rowOff>
    </xdr:from>
    <xdr:to>
      <xdr:col>4</xdr:col>
      <xdr:colOff>66676</xdr:colOff>
      <xdr:row>11</xdr:row>
      <xdr:rowOff>190500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2192" t="8790" r="16083" b="46282"/>
        <a:stretch/>
      </xdr:blipFill>
      <xdr:spPr>
        <a:xfrm>
          <a:off x="333376" y="0"/>
          <a:ext cx="6305550" cy="438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vmlDrawing" Target="../drawings/vmlDrawing5.vml"/><Relationship Id="rId3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I23"/>
  <sheetViews>
    <sheetView showGridLines="0" tabSelected="1" workbookViewId="0">
      <selection sqref="A1:I1"/>
    </sheetView>
  </sheetViews>
  <sheetFormatPr baseColWidth="10" defaultColWidth="8.83203125" defaultRowHeight="13" x14ac:dyDescent="0"/>
  <cols>
    <col min="1" max="1" width="4.33203125" style="1" customWidth="1"/>
    <col min="2" max="2" width="14.5" style="1" customWidth="1"/>
    <col min="3" max="3" width="1.6640625" style="1" customWidth="1"/>
    <col min="4" max="4" width="12.5" style="1" customWidth="1"/>
    <col min="5" max="5" width="1.6640625" style="1" customWidth="1"/>
    <col min="6" max="6" width="21.1640625" style="1" customWidth="1"/>
    <col min="7" max="7" width="1.6640625" style="1" customWidth="1"/>
    <col min="8" max="8" width="20.1640625" style="1" customWidth="1"/>
    <col min="9" max="9" width="4.33203125" style="1" customWidth="1"/>
    <col min="10" max="16384" width="8.83203125" style="1"/>
  </cols>
  <sheetData>
    <row r="1" spans="1:9" ht="21.75" customHeight="1">
      <c r="A1" s="56" t="s">
        <v>43</v>
      </c>
      <c r="B1" s="56"/>
      <c r="C1" s="56"/>
      <c r="D1" s="56"/>
      <c r="E1" s="56"/>
      <c r="F1" s="56"/>
      <c r="G1" s="56"/>
      <c r="H1" s="56"/>
      <c r="I1" s="56"/>
    </row>
    <row r="2" spans="1:9" ht="30" customHeight="1">
      <c r="B2" s="12" t="s">
        <v>51</v>
      </c>
      <c r="C2" s="12"/>
      <c r="D2" s="12" t="s">
        <v>7</v>
      </c>
      <c r="E2" s="12"/>
      <c r="F2" s="12" t="s">
        <v>11</v>
      </c>
      <c r="G2" s="12"/>
      <c r="H2" s="12" t="s">
        <v>21</v>
      </c>
      <c r="I2" s="2"/>
    </row>
    <row r="3" spans="1:9" ht="16.5" customHeight="1">
      <c r="B3" s="17" t="s">
        <v>1</v>
      </c>
      <c r="C3" s="16"/>
      <c r="D3" s="17">
        <v>95</v>
      </c>
      <c r="E3" s="17"/>
      <c r="F3" s="18" t="s">
        <v>12</v>
      </c>
      <c r="G3" s="18"/>
      <c r="H3" s="18">
        <v>200</v>
      </c>
      <c r="I3" s="3"/>
    </row>
    <row r="4" spans="1:9" ht="16.5" customHeight="1">
      <c r="B4" s="17" t="s">
        <v>0</v>
      </c>
      <c r="C4" s="16"/>
      <c r="D4" s="17" t="s">
        <v>9</v>
      </c>
      <c r="E4" s="17"/>
      <c r="F4" s="17" t="s">
        <v>10</v>
      </c>
      <c r="G4" s="17"/>
      <c r="H4" s="18">
        <v>850</v>
      </c>
      <c r="I4" s="3"/>
    </row>
    <row r="5" spans="1:9" ht="16.5" customHeight="1">
      <c r="B5" s="17" t="s">
        <v>2</v>
      </c>
      <c r="C5" s="16"/>
      <c r="D5" s="17">
        <v>180</v>
      </c>
      <c r="E5" s="17"/>
      <c r="F5" s="18" t="s">
        <v>13</v>
      </c>
      <c r="G5" s="18"/>
      <c r="H5" s="18">
        <v>625</v>
      </c>
      <c r="I5" s="3"/>
    </row>
    <row r="6" spans="1:9" ht="16.5" customHeight="1">
      <c r="B6" s="17" t="s">
        <v>16</v>
      </c>
      <c r="C6" s="16"/>
      <c r="D6" s="17" t="s">
        <v>9</v>
      </c>
      <c r="E6" s="17"/>
      <c r="F6" s="18" t="s">
        <v>17</v>
      </c>
      <c r="G6" s="18"/>
      <c r="H6" s="18">
        <v>1100</v>
      </c>
      <c r="I6" s="3"/>
    </row>
    <row r="7" spans="1:9" ht="16.5" customHeight="1">
      <c r="B7" s="17" t="s">
        <v>3</v>
      </c>
      <c r="C7" s="16"/>
      <c r="D7" s="17" t="s">
        <v>9</v>
      </c>
      <c r="E7" s="17"/>
      <c r="F7" s="17" t="s">
        <v>22</v>
      </c>
      <c r="G7" s="17"/>
      <c r="H7" s="18">
        <v>3575</v>
      </c>
      <c r="I7" s="3"/>
    </row>
    <row r="8" spans="1:9" ht="16.5" customHeight="1">
      <c r="B8" s="17" t="s">
        <v>4</v>
      </c>
      <c r="C8" s="16"/>
      <c r="D8" s="17">
        <v>180</v>
      </c>
      <c r="E8" s="17"/>
      <c r="F8" s="18" t="s">
        <v>12</v>
      </c>
      <c r="G8" s="18"/>
      <c r="H8" s="18">
        <v>480</v>
      </c>
      <c r="I8" s="3"/>
    </row>
    <row r="9" spans="1:9" ht="16.5" customHeight="1">
      <c r="B9" s="17" t="s">
        <v>5</v>
      </c>
      <c r="C9" s="16"/>
      <c r="D9" s="17">
        <v>172</v>
      </c>
      <c r="E9" s="17"/>
      <c r="F9" s="18" t="s">
        <v>15</v>
      </c>
      <c r="G9" s="18"/>
      <c r="H9" s="18">
        <v>140</v>
      </c>
      <c r="I9" s="3"/>
    </row>
    <row r="10" spans="1:9" ht="16.5" customHeight="1">
      <c r="B10" s="17" t="s">
        <v>6</v>
      </c>
      <c r="C10" s="16"/>
      <c r="D10" s="17">
        <v>195</v>
      </c>
      <c r="E10" s="17"/>
      <c r="F10" s="18" t="s">
        <v>14</v>
      </c>
      <c r="G10" s="18"/>
      <c r="H10" s="18">
        <v>800</v>
      </c>
      <c r="I10" s="3"/>
    </row>
    <row r="11" spans="1:9" ht="7" customHeight="1">
      <c r="B11" s="13"/>
      <c r="C11" s="13"/>
      <c r="D11" s="14"/>
      <c r="E11" s="14"/>
      <c r="F11" s="15"/>
      <c r="G11" s="15"/>
      <c r="H11" s="15"/>
      <c r="I11" s="3"/>
    </row>
    <row r="12" spans="1:9" ht="12" customHeight="1">
      <c r="B12" s="2"/>
      <c r="C12" s="2"/>
      <c r="D12" s="2"/>
      <c r="E12" s="2"/>
      <c r="F12" s="2"/>
      <c r="G12" s="2"/>
      <c r="H12" s="2"/>
      <c r="I12" s="2"/>
    </row>
    <row r="13" spans="1:9" ht="21" customHeight="1">
      <c r="A13" s="56" t="s">
        <v>50</v>
      </c>
      <c r="B13" s="56"/>
      <c r="C13" s="56"/>
      <c r="D13" s="56"/>
      <c r="E13" s="56"/>
      <c r="F13" s="56"/>
      <c r="G13" s="56"/>
      <c r="H13" s="56"/>
      <c r="I13" s="56"/>
    </row>
    <row r="14" spans="1:9" ht="36" customHeight="1">
      <c r="A14" s="56" t="s">
        <v>19</v>
      </c>
      <c r="B14" s="56"/>
      <c r="C14" s="56"/>
      <c r="D14" s="56"/>
      <c r="E14" s="56"/>
      <c r="F14" s="56"/>
      <c r="G14" s="56"/>
      <c r="H14" s="56"/>
      <c r="I14" s="56"/>
    </row>
    <row r="15" spans="1:9" ht="36" customHeight="1">
      <c r="A15" s="56" t="s">
        <v>20</v>
      </c>
      <c r="B15" s="56"/>
      <c r="C15" s="56"/>
      <c r="D15" s="56"/>
      <c r="E15" s="56"/>
      <c r="F15" s="56"/>
      <c r="G15" s="56"/>
      <c r="H15" s="56"/>
      <c r="I15" s="56"/>
    </row>
    <row r="16" spans="1:9" ht="67.5" customHeight="1">
      <c r="A16" s="56" t="s">
        <v>29</v>
      </c>
      <c r="B16" s="56"/>
      <c r="C16" s="56"/>
      <c r="D16" s="56"/>
      <c r="E16" s="56"/>
      <c r="F16" s="56"/>
      <c r="G16" s="56"/>
      <c r="H16" s="56"/>
      <c r="I16" s="56"/>
    </row>
    <row r="17" spans="1:9" ht="36" customHeight="1">
      <c r="A17" s="56" t="s">
        <v>45</v>
      </c>
      <c r="B17" s="56"/>
      <c r="C17" s="56"/>
      <c r="D17" s="56"/>
      <c r="E17" s="56"/>
      <c r="F17" s="56"/>
      <c r="G17" s="56"/>
      <c r="H17" s="56"/>
      <c r="I17" s="56"/>
    </row>
    <row r="18" spans="1:9" ht="36" customHeight="1">
      <c r="A18" s="56" t="s">
        <v>46</v>
      </c>
      <c r="B18" s="56"/>
      <c r="C18" s="56"/>
      <c r="D18" s="56"/>
      <c r="E18" s="56"/>
      <c r="F18" s="56"/>
      <c r="G18" s="56"/>
      <c r="H18" s="56"/>
      <c r="I18" s="56"/>
    </row>
    <row r="19" spans="1:9" ht="36" customHeight="1">
      <c r="A19" s="57" t="s">
        <v>18</v>
      </c>
      <c r="B19" s="56"/>
      <c r="C19" s="56"/>
      <c r="D19" s="56"/>
      <c r="E19" s="56"/>
      <c r="F19" s="56"/>
      <c r="G19" s="56"/>
      <c r="H19" s="56"/>
      <c r="I19" s="56"/>
    </row>
    <row r="20" spans="1:9" ht="49" customHeight="1">
      <c r="A20" s="56" t="s">
        <v>8</v>
      </c>
      <c r="B20" s="56"/>
      <c r="C20" s="56"/>
      <c r="D20" s="56"/>
      <c r="E20" s="56"/>
      <c r="F20" s="56"/>
      <c r="G20" s="56"/>
      <c r="H20" s="56"/>
      <c r="I20" s="56"/>
    </row>
    <row r="21" spans="1:9" ht="40.5" customHeight="1">
      <c r="A21" s="56" t="s">
        <v>30</v>
      </c>
      <c r="B21" s="56"/>
      <c r="C21" s="56"/>
      <c r="D21" s="56"/>
      <c r="E21" s="56"/>
      <c r="F21" s="56"/>
      <c r="G21" s="56"/>
      <c r="H21" s="56"/>
      <c r="I21" s="56"/>
    </row>
    <row r="22" spans="1:9" s="4" customFormat="1" ht="18.75" customHeight="1">
      <c r="A22" s="11" t="s">
        <v>38</v>
      </c>
      <c r="B22" s="56" t="s">
        <v>42</v>
      </c>
      <c r="C22" s="56"/>
      <c r="D22" s="56"/>
      <c r="E22" s="56"/>
      <c r="F22" s="56"/>
      <c r="G22" s="56"/>
      <c r="H22" s="56"/>
      <c r="I22" s="56"/>
    </row>
    <row r="23" spans="1:9" s="4" customFormat="1" ht="14" customHeight="1">
      <c r="A23" s="11" t="s">
        <v>39</v>
      </c>
      <c r="B23" s="56" t="s">
        <v>44</v>
      </c>
      <c r="C23" s="56"/>
      <c r="D23" s="56"/>
      <c r="E23" s="56"/>
      <c r="F23" s="56"/>
      <c r="G23" s="56"/>
      <c r="H23" s="56"/>
      <c r="I23" s="56"/>
    </row>
  </sheetData>
  <mergeCells count="12">
    <mergeCell ref="B22:I22"/>
    <mergeCell ref="B23:I23"/>
    <mergeCell ref="A14:I14"/>
    <mergeCell ref="A15:I15"/>
    <mergeCell ref="A21:I21"/>
    <mergeCell ref="A20:I20"/>
    <mergeCell ref="A16:I16"/>
    <mergeCell ref="A17:I17"/>
    <mergeCell ref="A18:I18"/>
    <mergeCell ref="A19:I19"/>
    <mergeCell ref="A1:I1"/>
    <mergeCell ref="A13:I13"/>
  </mergeCells>
  <phoneticPr fontId="2" type="noConversion"/>
  <pageMargins left="0.75" right="0.75" top="1.75" bottom="1" header="0.75" footer="0.5"/>
  <pageSetup orientation="portrait"/>
  <headerFooter alignWithMargins="0">
    <oddHeader>&amp;R&amp;"Myriad Web Pro,Bold"&amp;20I-12.04</oddHeader>
  </headerFooter>
  <legacy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H14"/>
  <sheetViews>
    <sheetView workbookViewId="0">
      <selection activeCell="B13" sqref="B13"/>
    </sheetView>
  </sheetViews>
  <sheetFormatPr baseColWidth="10" defaultColWidth="8.83203125" defaultRowHeight="13" x14ac:dyDescent="0"/>
  <cols>
    <col min="1" max="1" width="18" style="1" customWidth="1"/>
    <col min="2" max="2" width="12.6640625" style="1" bestFit="1" customWidth="1"/>
    <col min="3" max="3" width="11.5" style="1" bestFit="1" customWidth="1"/>
    <col min="4" max="7" width="10.6640625" style="1" customWidth="1"/>
    <col min="8" max="8" width="10.83203125" style="1" customWidth="1"/>
    <col min="9" max="9" width="0.5" style="1" customWidth="1"/>
    <col min="10" max="10" width="5.6640625" style="1" customWidth="1"/>
    <col min="11" max="16384" width="8.83203125" style="1"/>
  </cols>
  <sheetData>
    <row r="1" spans="1:8" ht="21" customHeight="1">
      <c r="A1" s="56" t="s">
        <v>41</v>
      </c>
      <c r="B1" s="56"/>
      <c r="C1" s="56"/>
      <c r="D1" s="56"/>
      <c r="E1" s="56"/>
      <c r="F1" s="56"/>
      <c r="G1" s="56"/>
      <c r="H1" s="56"/>
    </row>
    <row r="2" spans="1:8" ht="16.5" customHeight="1">
      <c r="A2" s="19"/>
      <c r="B2" s="19"/>
      <c r="C2" s="58" t="s">
        <v>31</v>
      </c>
      <c r="D2" s="58"/>
      <c r="E2" s="58"/>
      <c r="F2" s="58"/>
      <c r="G2" s="58"/>
      <c r="H2" s="19"/>
    </row>
    <row r="3" spans="1:8" s="10" customFormat="1" ht="46" customHeight="1">
      <c r="A3" s="20" t="s">
        <v>51</v>
      </c>
      <c r="B3" s="21" t="s">
        <v>23</v>
      </c>
      <c r="C3" s="22" t="s">
        <v>47</v>
      </c>
      <c r="D3" s="22" t="s">
        <v>48</v>
      </c>
      <c r="E3" s="22" t="s">
        <v>24</v>
      </c>
      <c r="F3" s="23" t="s">
        <v>25</v>
      </c>
      <c r="G3" s="22" t="s">
        <v>26</v>
      </c>
      <c r="H3" s="23" t="s">
        <v>49</v>
      </c>
    </row>
    <row r="4" spans="1:8" s="10" customFormat="1" ht="14" customHeight="1">
      <c r="B4" s="21"/>
      <c r="C4" s="22"/>
      <c r="D4" s="22"/>
      <c r="E4" s="22"/>
      <c r="F4" s="22"/>
      <c r="G4" s="22"/>
      <c r="H4" s="22"/>
    </row>
    <row r="5" spans="1:8">
      <c r="A5" s="2" t="s">
        <v>1</v>
      </c>
      <c r="B5" s="62">
        <v>1140</v>
      </c>
      <c r="C5" s="24">
        <v>200</v>
      </c>
      <c r="D5" s="24"/>
      <c r="E5" s="24"/>
      <c r="F5" s="24"/>
      <c r="G5" s="24"/>
      <c r="H5" s="24"/>
    </row>
    <row r="6" spans="1:8">
      <c r="A6" s="2" t="s">
        <v>0</v>
      </c>
      <c r="B6" s="25">
        <v>3000</v>
      </c>
      <c r="C6" s="25">
        <v>850</v>
      </c>
      <c r="D6" s="25"/>
      <c r="E6" s="25"/>
      <c r="F6" s="25"/>
      <c r="G6" s="25"/>
      <c r="H6" s="25"/>
    </row>
    <row r="7" spans="1:8">
      <c r="A7" s="2" t="s">
        <v>2</v>
      </c>
      <c r="B7" s="25">
        <f>14*180</f>
        <v>2520</v>
      </c>
      <c r="C7" s="25">
        <v>625</v>
      </c>
      <c r="D7" s="25"/>
      <c r="E7" s="25"/>
      <c r="F7" s="25"/>
      <c r="G7" s="25"/>
      <c r="H7" s="25"/>
    </row>
    <row r="8" spans="1:8">
      <c r="A8" s="2" t="s">
        <v>16</v>
      </c>
      <c r="B8" s="25">
        <v>4500</v>
      </c>
      <c r="C8" s="25">
        <v>1100</v>
      </c>
      <c r="D8" s="25"/>
      <c r="E8" s="25"/>
      <c r="F8" s="25"/>
      <c r="G8" s="25"/>
      <c r="H8" s="25"/>
    </row>
    <row r="9" spans="1:8">
      <c r="A9" s="2" t="s">
        <v>3</v>
      </c>
      <c r="B9" s="25">
        <v>10100</v>
      </c>
      <c r="C9" s="25">
        <v>3575</v>
      </c>
      <c r="D9" s="25"/>
      <c r="E9" s="25"/>
      <c r="F9" s="25"/>
      <c r="G9" s="25"/>
      <c r="H9" s="25"/>
    </row>
    <row r="10" spans="1:8">
      <c r="A10" s="2" t="s">
        <v>4</v>
      </c>
      <c r="B10" s="25">
        <f>180*12</f>
        <v>2160</v>
      </c>
      <c r="C10" s="25">
        <v>480</v>
      </c>
      <c r="D10" s="25"/>
      <c r="E10" s="25"/>
      <c r="F10" s="25"/>
      <c r="G10" s="25"/>
      <c r="H10" s="25"/>
    </row>
    <row r="11" spans="1:8">
      <c r="A11" s="2" t="s">
        <v>27</v>
      </c>
      <c r="B11" s="25">
        <f>9*172</f>
        <v>1548</v>
      </c>
      <c r="C11" s="25">
        <v>140</v>
      </c>
      <c r="D11" s="25"/>
      <c r="E11" s="25"/>
      <c r="F11" s="25"/>
      <c r="G11" s="25"/>
      <c r="H11" s="25"/>
    </row>
    <row r="12" spans="1:8">
      <c r="A12" s="2" t="s">
        <v>6</v>
      </c>
      <c r="B12" s="25">
        <f>16*180+360</f>
        <v>3240</v>
      </c>
      <c r="C12" s="25">
        <v>800</v>
      </c>
      <c r="D12" s="25"/>
      <c r="E12" s="25"/>
      <c r="F12" s="25"/>
      <c r="G12" s="25"/>
      <c r="H12" s="25"/>
    </row>
    <row r="13" spans="1:8">
      <c r="B13" s="26"/>
      <c r="C13" s="26"/>
      <c r="D13" s="26"/>
      <c r="E13" s="26"/>
      <c r="F13" s="26"/>
      <c r="G13" s="26"/>
      <c r="H13" s="26"/>
    </row>
    <row r="14" spans="1:8">
      <c r="A14" s="2" t="s">
        <v>32</v>
      </c>
      <c r="B14" s="24">
        <f t="shared" ref="B14:H14" si="0">SUM(B5:B13)</f>
        <v>28208</v>
      </c>
      <c r="C14" s="24">
        <f t="shared" si="0"/>
        <v>7770</v>
      </c>
      <c r="D14" s="24">
        <f t="shared" si="0"/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</row>
  </sheetData>
  <mergeCells count="2">
    <mergeCell ref="C2:G2"/>
    <mergeCell ref="A1:H1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Pro,Bold"&amp;20I-12.04(a)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/>
  <dimension ref="A1:G23"/>
  <sheetViews>
    <sheetView showGridLines="0" workbookViewId="0">
      <selection sqref="A1:F1"/>
    </sheetView>
  </sheetViews>
  <sheetFormatPr baseColWidth="10" defaultColWidth="8.83203125" defaultRowHeight="13" x14ac:dyDescent="0"/>
  <cols>
    <col min="1" max="1" width="3.83203125" style="1" customWidth="1"/>
    <col min="2" max="2" width="10.33203125" style="1" customWidth="1"/>
    <col min="3" max="3" width="36.33203125" style="1" customWidth="1"/>
    <col min="4" max="4" width="2" style="1" customWidth="1"/>
    <col min="5" max="6" width="12.5" style="1" customWidth="1"/>
    <col min="7" max="7" width="4.83203125" style="1" customWidth="1"/>
    <col min="8" max="8" width="3.83203125" style="1" customWidth="1"/>
    <col min="9" max="16384" width="8.83203125" style="1"/>
  </cols>
  <sheetData>
    <row r="1" spans="1:7" ht="15.75" customHeight="1">
      <c r="A1" s="56" t="s">
        <v>39</v>
      </c>
      <c r="B1" s="56"/>
      <c r="C1" s="56"/>
      <c r="D1" s="56"/>
      <c r="E1" s="56"/>
      <c r="F1" s="56"/>
    </row>
    <row r="2" spans="1:7" ht="21" customHeight="1">
      <c r="A2" s="5"/>
      <c r="B2" s="59" t="s">
        <v>28</v>
      </c>
      <c r="C2" s="59"/>
      <c r="D2" s="59"/>
      <c r="E2" s="59"/>
      <c r="F2" s="59"/>
      <c r="G2" s="6"/>
    </row>
    <row r="3" spans="1:7" s="7" customFormat="1" ht="18" customHeight="1">
      <c r="B3" s="27" t="s">
        <v>34</v>
      </c>
      <c r="C3" s="27" t="s">
        <v>35</v>
      </c>
      <c r="D3" s="28"/>
      <c r="E3" s="27" t="s">
        <v>36</v>
      </c>
      <c r="F3" s="27" t="s">
        <v>37</v>
      </c>
      <c r="G3" s="8"/>
    </row>
    <row r="4" spans="1:7" s="7" customFormat="1" ht="18" customHeight="1">
      <c r="B4" s="32">
        <v>36830</v>
      </c>
      <c r="C4" s="33"/>
      <c r="D4" s="34"/>
      <c r="E4" s="40"/>
      <c r="F4" s="40"/>
      <c r="G4" s="9"/>
    </row>
    <row r="5" spans="1:7" s="7" customFormat="1" ht="18" customHeight="1">
      <c r="B5" s="32"/>
      <c r="C5" s="35"/>
      <c r="D5" s="34"/>
      <c r="E5" s="40"/>
      <c r="F5" s="40"/>
      <c r="G5" s="9"/>
    </row>
    <row r="6" spans="1:7" s="7" customFormat="1" ht="18" customHeight="1">
      <c r="B6" s="32"/>
      <c r="C6" s="35"/>
      <c r="D6" s="34"/>
      <c r="E6" s="40"/>
      <c r="F6" s="40"/>
      <c r="G6" s="9"/>
    </row>
    <row r="7" spans="1:7" s="7" customFormat="1" ht="18" customHeight="1">
      <c r="B7" s="32"/>
      <c r="C7" s="35"/>
      <c r="D7" s="34"/>
      <c r="E7" s="40"/>
      <c r="F7" s="40"/>
      <c r="G7" s="9"/>
    </row>
    <row r="8" spans="1:7" s="7" customFormat="1" ht="18" customHeight="1">
      <c r="B8" s="32"/>
      <c r="C8" s="35"/>
      <c r="D8" s="34"/>
      <c r="E8" s="40"/>
      <c r="F8" s="40"/>
      <c r="G8" s="9"/>
    </row>
    <row r="9" spans="1:7" s="7" customFormat="1" ht="18" customHeight="1">
      <c r="B9" s="32"/>
      <c r="C9" s="35"/>
      <c r="D9" s="34"/>
      <c r="E9" s="40"/>
      <c r="F9" s="40"/>
      <c r="G9" s="9"/>
    </row>
    <row r="10" spans="1:7" s="7" customFormat="1" ht="18" customHeight="1">
      <c r="B10" s="32"/>
      <c r="C10" s="35"/>
      <c r="D10" s="36"/>
      <c r="E10" s="40"/>
      <c r="F10" s="40"/>
    </row>
    <row r="11" spans="1:7" s="7" customFormat="1" ht="38.25" customHeight="1">
      <c r="B11" s="32"/>
      <c r="C11" s="37" t="s">
        <v>33</v>
      </c>
      <c r="D11" s="34"/>
      <c r="E11" s="40"/>
      <c r="F11" s="40"/>
      <c r="G11" s="9"/>
    </row>
    <row r="12" spans="1:7" s="7" customFormat="1" ht="18" customHeight="1">
      <c r="B12" s="32"/>
      <c r="C12" s="38"/>
      <c r="D12" s="34"/>
      <c r="E12" s="40"/>
      <c r="F12" s="40"/>
      <c r="G12" s="9"/>
    </row>
    <row r="13" spans="1:7" s="7" customFormat="1" ht="18" customHeight="1">
      <c r="B13" s="32">
        <v>36830</v>
      </c>
      <c r="C13" s="33"/>
      <c r="D13" s="34"/>
      <c r="E13" s="40"/>
      <c r="F13" s="40"/>
      <c r="G13" s="9"/>
    </row>
    <row r="14" spans="1:7" s="7" customFormat="1" ht="18" customHeight="1">
      <c r="B14" s="32"/>
      <c r="C14" s="33"/>
      <c r="D14" s="34"/>
      <c r="E14" s="40"/>
      <c r="F14" s="40"/>
      <c r="G14" s="9"/>
    </row>
    <row r="15" spans="1:7" s="7" customFormat="1" ht="18" customHeight="1">
      <c r="B15" s="32"/>
      <c r="C15" s="35"/>
      <c r="D15" s="34"/>
      <c r="E15" s="40"/>
      <c r="F15" s="40"/>
      <c r="G15" s="9"/>
    </row>
    <row r="16" spans="1:7" s="7" customFormat="1" ht="18" customHeight="1">
      <c r="B16" s="32"/>
      <c r="C16" s="35"/>
      <c r="D16" s="34"/>
      <c r="E16" s="40"/>
      <c r="F16" s="40"/>
      <c r="G16" s="9"/>
    </row>
    <row r="17" spans="2:7" s="7" customFormat="1" ht="18" customHeight="1">
      <c r="B17" s="32"/>
      <c r="C17" s="35"/>
      <c r="D17" s="34"/>
      <c r="E17" s="40"/>
      <c r="F17" s="40"/>
      <c r="G17" s="9"/>
    </row>
    <row r="18" spans="2:7" s="7" customFormat="1" ht="18" customHeight="1">
      <c r="B18" s="32"/>
      <c r="C18" s="35"/>
      <c r="D18" s="34"/>
      <c r="E18" s="40"/>
      <c r="F18" s="40"/>
      <c r="G18" s="9"/>
    </row>
    <row r="19" spans="2:7" s="7" customFormat="1" ht="18" customHeight="1">
      <c r="B19" s="32"/>
      <c r="C19" s="35"/>
      <c r="D19" s="36"/>
      <c r="E19" s="40"/>
      <c r="F19" s="40"/>
    </row>
    <row r="20" spans="2:7" s="7" customFormat="1" ht="18" customHeight="1">
      <c r="B20" s="32"/>
      <c r="C20" s="35"/>
      <c r="D20" s="34"/>
      <c r="E20" s="40"/>
      <c r="F20" s="40"/>
      <c r="G20" s="9"/>
    </row>
    <row r="21" spans="2:7" s="7" customFormat="1" ht="38.25" customHeight="1">
      <c r="B21" s="32"/>
      <c r="C21" s="37" t="s">
        <v>40</v>
      </c>
      <c r="D21" s="34"/>
      <c r="E21" s="40"/>
      <c r="F21" s="40"/>
      <c r="G21" s="9"/>
    </row>
    <row r="22" spans="2:7" s="7" customFormat="1" ht="9.75" customHeight="1">
      <c r="B22" s="32"/>
      <c r="C22" s="39"/>
      <c r="D22" s="34"/>
      <c r="E22" s="40"/>
      <c r="F22" s="40"/>
    </row>
    <row r="23" spans="2:7" ht="7" customHeight="1">
      <c r="B23" s="29"/>
      <c r="C23" s="30"/>
      <c r="D23" s="30"/>
      <c r="E23" s="30"/>
      <c r="F23" s="31"/>
    </row>
  </sheetData>
  <mergeCells count="2">
    <mergeCell ref="B2:F2"/>
    <mergeCell ref="A1:F1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Pro,Bold"&amp;20Solution&amp;R&amp;"Myriad Web Pro,Bold"&amp;20I-12.04(b)</oddHeader>
  </headerFooter>
  <legacy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D30"/>
  <sheetViews>
    <sheetView topLeftCell="A28" workbookViewId="0">
      <selection activeCell="A47" sqref="A47"/>
    </sheetView>
  </sheetViews>
  <sheetFormatPr baseColWidth="10" defaultColWidth="8.83203125" defaultRowHeight="30" customHeight="1" x14ac:dyDescent="0"/>
  <cols>
    <col min="1" max="1" width="50.5" bestFit="1" customWidth="1"/>
    <col min="2" max="2" width="16" customWidth="1"/>
    <col min="3" max="3" width="16.5" customWidth="1"/>
    <col min="4" max="4" width="15.5" customWidth="1"/>
    <col min="5" max="5" width="13.6640625" customWidth="1"/>
  </cols>
  <sheetData>
    <row r="13" spans="1:4" ht="30" customHeight="1">
      <c r="A13" s="46" t="s">
        <v>52</v>
      </c>
      <c r="B13" s="46"/>
      <c r="C13" s="46"/>
      <c r="D13" s="46"/>
    </row>
    <row r="14" spans="1:4" ht="30" customHeight="1">
      <c r="A14" s="42"/>
      <c r="B14" s="43" t="s">
        <v>59</v>
      </c>
      <c r="C14" s="43" t="s">
        <v>54</v>
      </c>
      <c r="D14" s="47" t="s">
        <v>55</v>
      </c>
    </row>
    <row r="15" spans="1:4" ht="30" customHeight="1">
      <c r="A15" s="49" t="s">
        <v>53</v>
      </c>
      <c r="B15" s="44"/>
      <c r="C15" s="44"/>
      <c r="D15" s="51">
        <v>8713.2000000000007</v>
      </c>
    </row>
    <row r="16" spans="1:4" ht="30" customHeight="1">
      <c r="A16" s="49" t="s">
        <v>56</v>
      </c>
      <c r="B16" s="44"/>
      <c r="C16" s="44"/>
      <c r="D16" s="51">
        <v>4606.3</v>
      </c>
    </row>
    <row r="17" spans="1:4" ht="30" customHeight="1">
      <c r="A17" s="49" t="s">
        <v>57</v>
      </c>
      <c r="B17" s="44"/>
      <c r="C17" s="44"/>
      <c r="D17" s="52">
        <f>D16/D15</f>
        <v>0.52865766882431253</v>
      </c>
    </row>
    <row r="18" spans="1:4" ht="30" customHeight="1">
      <c r="B18" s="41"/>
      <c r="C18" s="41"/>
      <c r="D18" s="48"/>
    </row>
    <row r="19" spans="1:4" ht="46.5" customHeight="1">
      <c r="A19" s="60" t="s">
        <v>60</v>
      </c>
      <c r="B19" s="60"/>
      <c r="C19" s="60"/>
      <c r="D19" s="60"/>
    </row>
    <row r="20" spans="1:4" ht="30" customHeight="1">
      <c r="A20" s="42" t="s">
        <v>58</v>
      </c>
      <c r="B20" s="44"/>
      <c r="C20" s="44"/>
      <c r="D20" s="51">
        <v>5503.1</v>
      </c>
    </row>
    <row r="21" spans="1:4" ht="30" customHeight="1">
      <c r="A21" s="42" t="s">
        <v>61</v>
      </c>
      <c r="B21" s="44"/>
      <c r="C21" s="44"/>
      <c r="D21" s="51">
        <f>D16*25%</f>
        <v>1151.575</v>
      </c>
    </row>
    <row r="22" spans="1:4" ht="30" customHeight="1">
      <c r="A22" s="42" t="s">
        <v>62</v>
      </c>
      <c r="B22" s="44"/>
      <c r="C22" s="44"/>
      <c r="D22" s="51">
        <f>D20-D21</f>
        <v>4351.5250000000005</v>
      </c>
    </row>
    <row r="23" spans="1:4" ht="30" customHeight="1">
      <c r="A23" s="42" t="s">
        <v>66</v>
      </c>
      <c r="B23" s="44"/>
      <c r="C23" s="44"/>
      <c r="D23" s="52">
        <f>D21/D20</f>
        <v>0.20925932656139268</v>
      </c>
    </row>
    <row r="25" spans="1:4" ht="30" customHeight="1">
      <c r="A25" s="61" t="s">
        <v>63</v>
      </c>
      <c r="B25" s="61"/>
      <c r="C25" s="61"/>
      <c r="D25" s="61"/>
    </row>
    <row r="26" spans="1:4" ht="30" customHeight="1">
      <c r="A26" s="45" t="s">
        <v>64</v>
      </c>
      <c r="B26" s="53">
        <v>3</v>
      </c>
      <c r="C26" s="53">
        <v>3</v>
      </c>
      <c r="D26" s="54">
        <v>3</v>
      </c>
    </row>
    <row r="27" spans="1:4" ht="30" customHeight="1">
      <c r="A27" s="42" t="s">
        <v>65</v>
      </c>
      <c r="B27" s="44"/>
      <c r="C27" s="44"/>
      <c r="D27" s="50">
        <f>D17*D26</f>
        <v>1.5859730064729376</v>
      </c>
    </row>
    <row r="28" spans="1:4" ht="30" customHeight="1">
      <c r="A28" s="42" t="s">
        <v>67</v>
      </c>
      <c r="B28" s="44"/>
      <c r="C28" s="44"/>
      <c r="D28" s="50">
        <f>D26-D27</f>
        <v>1.4140269935270624</v>
      </c>
    </row>
    <row r="29" spans="1:4" ht="30" customHeight="1">
      <c r="A29" s="42" t="s">
        <v>68</v>
      </c>
      <c r="B29" s="44"/>
      <c r="C29" s="44"/>
      <c r="D29" s="50">
        <f>D27*1.25</f>
        <v>1.9824662580911721</v>
      </c>
    </row>
    <row r="30" spans="1:4" ht="30" customHeight="1">
      <c r="A30" s="42" t="s">
        <v>69</v>
      </c>
      <c r="B30" s="44"/>
      <c r="C30" s="44"/>
      <c r="D30" s="55">
        <f>D28+D29</f>
        <v>3.3964932516182342</v>
      </c>
    </row>
  </sheetData>
  <mergeCells count="2">
    <mergeCell ref="A19:D19"/>
    <mergeCell ref="A25:D2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Facts</vt:lpstr>
      <vt:lpstr>Payroll Register</vt:lpstr>
      <vt:lpstr>Payroll Entries</vt:lpstr>
      <vt:lpstr>McDonald's Corporation</vt:lpstr>
    </vt:vector>
  </TitlesOfParts>
  <Company>UTA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Carole Kabala</cp:lastModifiedBy>
  <cp:lastPrinted>2013-03-25T19:45:23Z</cp:lastPrinted>
  <dcterms:created xsi:type="dcterms:W3CDTF">2007-01-29T16:43:50Z</dcterms:created>
  <dcterms:modified xsi:type="dcterms:W3CDTF">2015-11-08T21:27:42Z</dcterms:modified>
</cp:coreProperties>
</file>